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8855" windowHeight="10455" activeTab="0"/>
  </bookViews>
  <sheets>
    <sheet name="2015 без кач " sheetId="1" r:id="rId1"/>
  </sheets>
  <externalReferences>
    <externalReference r:id="rId4"/>
  </externalReferences>
  <definedNames>
    <definedName name="_xlnm.Print_Area" localSheetId="0">'2015 без кач '!$A$1:$I$93</definedName>
  </definedNames>
  <calcPr fullCalcOnLoad="1"/>
</workbook>
</file>

<file path=xl/sharedStrings.xml><?xml version="1.0" encoding="utf-8"?>
<sst xmlns="http://schemas.openxmlformats.org/spreadsheetml/2006/main" count="73" uniqueCount="68">
  <si>
    <t>Расчёт сводной оценки выполнения государственного задания на оказание государственных услуг (выполнение работ) областным государственным бюджетным учреждением "Центр по обеспечению пожарной безопасности" за 2015 год</t>
  </si>
  <si>
    <t>Расчет К1 - оценка выполнения государственного задания по критерию "полнота и эффективность использования бюджетных ассигнований на финансовое обеспечение выполнения государственного задания" производится по следующей формуле</t>
  </si>
  <si>
    <t>К1=К1 кассовое / К1 план * 100%, где</t>
  </si>
  <si>
    <t>К1 кассовое - кассовое исполнение областного бюджета Ульяновской области на выполнение государственного задания;</t>
  </si>
  <si>
    <t>К1 план - плановый объем бюджетных средств на выполнение государственного задания.</t>
  </si>
  <si>
    <t>Наименование услуги (работы)</t>
  </si>
  <si>
    <t>К1 кассовое</t>
  </si>
  <si>
    <t xml:space="preserve"> К1 план</t>
  </si>
  <si>
    <t>К1</t>
  </si>
  <si>
    <t>тушение пожаров на землях, не входящих в лесной фонд, занятых древесно-кустарниковой растительностью</t>
  </si>
  <si>
    <t>тушение лесных пожаров</t>
  </si>
  <si>
    <t>устройство противопожарных минерализованных полос</t>
  </si>
  <si>
    <t>прочистка противопожарных минерализованных полос и их обновление</t>
  </si>
  <si>
    <t>подготовка техники к пожароопасному периоду</t>
  </si>
  <si>
    <t>оплата услуг вертолёта</t>
  </si>
  <si>
    <t>обеспечение функционирования  гидротехнических сооружений</t>
  </si>
  <si>
    <t>обеспечение функционирования пожарно-химических станций</t>
  </si>
  <si>
    <t>разработка и согласование технической документации для эксплуатации гидротехнического сооружения</t>
  </si>
  <si>
    <t xml:space="preserve">     Значение К1     </t>
  </si>
  <si>
    <t xml:space="preserve">  Оценка                           </t>
  </si>
  <si>
    <t xml:space="preserve">К1 &gt; 100%            </t>
  </si>
  <si>
    <t xml:space="preserve">Государственное задание перевыполнено с экономией средств  </t>
  </si>
  <si>
    <t xml:space="preserve">95% &lt;= К1 &lt;= 100%    </t>
  </si>
  <si>
    <t xml:space="preserve">Государственное задание выполнено в полном объеме          </t>
  </si>
  <si>
    <t xml:space="preserve">К1 &lt; 95%             </t>
  </si>
  <si>
    <t xml:space="preserve">Государственное задание не выполнено                       </t>
  </si>
  <si>
    <t>Расчет К2 - оценка выполнения государственного задания по критерию "объем государственной услуги (результат выполнения работы)" производится по следующей формуле:</t>
  </si>
  <si>
    <t>К2 = К2факт / К2план x 100%, где:</t>
  </si>
  <si>
    <t>К2факт - фактическое значение показателя объема государственной услуги (результата выполнения работы);</t>
  </si>
  <si>
    <t>К2план - плановое значение показателя объема государственной услуги (результата выполнения работы).</t>
  </si>
  <si>
    <t>Перечень государственных работ</t>
  </si>
  <si>
    <t>К2план</t>
  </si>
  <si>
    <t>К2факт</t>
  </si>
  <si>
    <t>К2</t>
  </si>
  <si>
    <t xml:space="preserve">Оценка выполнения государственного задания по критерию "объем государственной услуги (результат выполнения работы)" осуществляется в соответствии с таблицей </t>
  </si>
  <si>
    <t xml:space="preserve">Значение К2         </t>
  </si>
  <si>
    <t xml:space="preserve">Оценка                       </t>
  </si>
  <si>
    <t xml:space="preserve">К2 &gt; 100%                   </t>
  </si>
  <si>
    <t xml:space="preserve">Государственное задание перевыполнено               </t>
  </si>
  <si>
    <t xml:space="preserve">95% &lt;= К2 &lt;= 100%           </t>
  </si>
  <si>
    <t xml:space="preserve">Государственное задание выполнено в полном объеме   </t>
  </si>
  <si>
    <t xml:space="preserve">К2 &lt; 95%                    </t>
  </si>
  <si>
    <t xml:space="preserve">Государственное задание не выполнено                </t>
  </si>
  <si>
    <t>Итоговая оценка выполнения государственного задания для каждой государственной услуги определяется по следующим формулам:</t>
  </si>
  <si>
    <t>в случае, если оценка выполнения государственного задания производится по трем критериям (К1, К2, К3), расчет осуществляется по формуле:</t>
  </si>
  <si>
    <t>итоговая оценка = (К1 + К2 + К3) / 3</t>
  </si>
  <si>
    <t>в случае, если оценка выполнения государственного задания производится по двум критериям (К1, К2), расчет осуществляется по формуле:</t>
  </si>
  <si>
    <t>итоговая оценка = (К1 + К2) / 2</t>
  </si>
  <si>
    <t>Итоговая оценка выполнения государственного задания по каждой государственной услуге (работе) осуществляется в соответствии с таблицей</t>
  </si>
  <si>
    <t xml:space="preserve"> Значение оценки           </t>
  </si>
  <si>
    <t xml:space="preserve">Итоговая оценка               </t>
  </si>
  <si>
    <t xml:space="preserve">Итоговая оценка &gt; 100%              </t>
  </si>
  <si>
    <t xml:space="preserve">Государственное задание перевыполнено       </t>
  </si>
  <si>
    <t xml:space="preserve">95% &lt;= итоговая оценка &lt;= 100%      </t>
  </si>
  <si>
    <t xml:space="preserve">Государственное задание выполнено  в  полном объеме  </t>
  </si>
  <si>
    <t xml:space="preserve">Итоговая оценка &lt; 95%               </t>
  </si>
  <si>
    <t xml:space="preserve">Государственное задание не выполнено        </t>
  </si>
  <si>
    <t>Итоговая оценка</t>
  </si>
  <si>
    <t>Итоговая оценка выполнения государственного задания на оказание государственной услуги (выполнение работы) областного государственного бюджетного учреждения "Центр по обеспечению пожарной безопасности" за  2015 год</t>
  </si>
  <si>
    <t>№ п/п</t>
  </si>
  <si>
    <t>Критерии оценки выполнения государственного задания на оказание государственной услуги (выполнения работы)</t>
  </si>
  <si>
    <t xml:space="preserve">полнота и эффективность использования бюджетных ассигнований на финансовое обеспечение выполнения государственного задания </t>
  </si>
  <si>
    <t>объём государственной услуги (результат выполнения работы)</t>
  </si>
  <si>
    <t>К1 план</t>
  </si>
  <si>
    <t>наименование показателя</t>
  </si>
  <si>
    <t>К2 пл</t>
  </si>
  <si>
    <t>К2 ф</t>
  </si>
  <si>
    <t>Государственное задание на выполнение работ областным государственным бюджетным учреждением "Ценр по обеспечению пожарной безопасности"  выполнено.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</si>
</sst>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ourier New"/>
      <family val="3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ourier New"/>
      <family val="3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2" fontId="41" fillId="0" borderId="0" xfId="0" applyNumberFormat="1" applyFont="1" applyAlignment="1">
      <alignment horizontal="center" vertical="center" wrapText="1"/>
    </xf>
    <xf numFmtId="2" fontId="42" fillId="0" borderId="0" xfId="0" applyNumberFormat="1" applyFont="1" applyAlignment="1">
      <alignment wrapText="1"/>
    </xf>
    <xf numFmtId="0" fontId="43" fillId="0" borderId="0" xfId="0" applyFont="1" applyAlignment="1">
      <alignment horizontal="left" vertical="center" wrapText="1"/>
    </xf>
    <xf numFmtId="2" fontId="42" fillId="0" borderId="0" xfId="0" applyNumberFormat="1" applyFont="1" applyAlignment="1">
      <alignment horizontal="left" wrapText="1"/>
    </xf>
    <xf numFmtId="0" fontId="43" fillId="0" borderId="0" xfId="0" applyFont="1" applyAlignment="1">
      <alignment horizontal="left" wrapText="1"/>
    </xf>
    <xf numFmtId="0" fontId="43" fillId="0" borderId="0" xfId="0" applyFont="1" applyAlignment="1">
      <alignment wrapText="1"/>
    </xf>
    <xf numFmtId="0" fontId="43" fillId="0" borderId="0" xfId="0" applyFont="1" applyAlignment="1">
      <alignment horizontal="left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horizontal="left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center" vertical="center" wrapText="1"/>
    </xf>
    <xf numFmtId="2" fontId="42" fillId="0" borderId="10" xfId="0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0" xfId="0" applyFont="1" applyBorder="1" applyAlignment="1">
      <alignment vertical="center" wrapText="1"/>
    </xf>
    <xf numFmtId="0" fontId="44" fillId="0" borderId="0" xfId="0" applyFont="1" applyBorder="1" applyAlignment="1">
      <alignment horizontal="center" vertical="center" wrapText="1"/>
    </xf>
    <xf numFmtId="2" fontId="44" fillId="0" borderId="0" xfId="0" applyNumberFormat="1" applyFont="1" applyBorder="1" applyAlignment="1">
      <alignment horizontal="center" vertical="center" wrapText="1"/>
    </xf>
    <xf numFmtId="2" fontId="42" fillId="0" borderId="0" xfId="0" applyNumberFormat="1" applyFont="1" applyBorder="1" applyAlignment="1">
      <alignment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/>
    </xf>
    <xf numFmtId="2" fontId="43" fillId="0" borderId="11" xfId="0" applyNumberFormat="1" applyFont="1" applyBorder="1" applyAlignment="1">
      <alignment horizontal="left" vertical="center" wrapText="1"/>
    </xf>
    <xf numFmtId="2" fontId="43" fillId="0" borderId="12" xfId="0" applyNumberFormat="1" applyFont="1" applyBorder="1" applyAlignment="1">
      <alignment horizontal="left" vertical="center" wrapText="1"/>
    </xf>
    <xf numFmtId="2" fontId="43" fillId="0" borderId="13" xfId="0" applyNumberFormat="1" applyFont="1" applyBorder="1" applyAlignment="1">
      <alignment horizontal="left" vertical="center" wrapText="1"/>
    </xf>
    <xf numFmtId="2" fontId="42" fillId="0" borderId="0" xfId="0" applyNumberFormat="1" applyFont="1" applyAlignment="1">
      <alignment horizontal="left" vertical="center" wrapText="1"/>
    </xf>
    <xf numFmtId="2" fontId="43" fillId="0" borderId="0" xfId="0" applyNumberFormat="1" applyFont="1" applyBorder="1" applyAlignment="1">
      <alignment horizontal="left" vertical="center" wrapText="1"/>
    </xf>
    <xf numFmtId="2" fontId="42" fillId="0" borderId="10" xfId="0" applyNumberFormat="1" applyFont="1" applyBorder="1" applyAlignment="1">
      <alignment horizontal="center" vertical="center" wrapText="1"/>
    </xf>
    <xf numFmtId="2" fontId="42" fillId="0" borderId="11" xfId="0" applyNumberFormat="1" applyFont="1" applyBorder="1" applyAlignment="1">
      <alignment horizontal="center" vertical="center" wrapText="1"/>
    </xf>
    <xf numFmtId="2" fontId="42" fillId="0" borderId="12" xfId="0" applyNumberFormat="1" applyFont="1" applyBorder="1" applyAlignment="1">
      <alignment horizontal="center" vertical="center" wrapText="1"/>
    </xf>
    <xf numFmtId="2" fontId="42" fillId="0" borderId="13" xfId="0" applyNumberFormat="1" applyFont="1" applyBorder="1" applyAlignment="1">
      <alignment horizontal="center" vertical="center" wrapText="1"/>
    </xf>
    <xf numFmtId="1" fontId="42" fillId="0" borderId="10" xfId="0" applyNumberFormat="1" applyFont="1" applyBorder="1" applyAlignment="1">
      <alignment horizontal="center" vertical="center" wrapText="1"/>
    </xf>
    <xf numFmtId="1" fontId="42" fillId="0" borderId="14" xfId="0" applyNumberFormat="1" applyFont="1" applyBorder="1" applyAlignment="1">
      <alignment horizontal="center" vertical="center" wrapText="1"/>
    </xf>
    <xf numFmtId="4" fontId="44" fillId="0" borderId="14" xfId="0" applyNumberFormat="1" applyFont="1" applyBorder="1" applyAlignment="1">
      <alignment horizontal="center" vertical="center" wrapText="1"/>
    </xf>
    <xf numFmtId="2" fontId="42" fillId="0" borderId="14" xfId="0" applyNumberFormat="1" applyFont="1" applyBorder="1" applyAlignment="1">
      <alignment horizontal="center" vertical="center" wrapText="1"/>
    </xf>
    <xf numFmtId="2" fontId="44" fillId="0" borderId="14" xfId="0" applyNumberFormat="1" applyFont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 wrapText="1"/>
    </xf>
    <xf numFmtId="2" fontId="43" fillId="0" borderId="0" xfId="0" applyNumberFormat="1" applyFont="1" applyAlignment="1">
      <alignment horizontal="left" vertical="center" wrapText="1"/>
    </xf>
    <xf numFmtId="2" fontId="42" fillId="0" borderId="0" xfId="0" applyNumberFormat="1" applyFont="1" applyAlignment="1">
      <alignment horizontal="center" wrapText="1"/>
    </xf>
    <xf numFmtId="2" fontId="42" fillId="0" borderId="0" xfId="0" applyNumberFormat="1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43;&#1041;&#1059;\2015%20&#1075;&#1086;&#1076;\&#1086;&#1090;&#1095;&#1105;&#1090;%20&#1079;&#1072;%202015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2015"/>
      <sheetName val="2015 без кач 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tabSelected="1" view="pageBreakPreview" zoomScale="87" zoomScaleSheetLayoutView="87" zoomScalePageLayoutView="0" workbookViewId="0" topLeftCell="A1">
      <selection activeCell="I82" sqref="I82"/>
    </sheetView>
  </sheetViews>
  <sheetFormatPr defaultColWidth="9.140625" defaultRowHeight="15"/>
  <cols>
    <col min="1" max="1" width="6.00390625" style="2" customWidth="1"/>
    <col min="2" max="2" width="12.57421875" style="2" customWidth="1"/>
    <col min="3" max="3" width="14.8515625" style="2" customWidth="1"/>
    <col min="4" max="4" width="11.421875" style="2" customWidth="1"/>
    <col min="5" max="5" width="44.57421875" style="2" customWidth="1"/>
    <col min="6" max="6" width="15.57421875" style="2" customWidth="1"/>
    <col min="7" max="7" width="13.421875" style="2" customWidth="1"/>
    <col min="8" max="8" width="13.00390625" style="2" customWidth="1"/>
    <col min="9" max="9" width="12.00390625" style="2" customWidth="1"/>
    <col min="10" max="16384" width="9.140625" style="2" customWidth="1"/>
  </cols>
  <sheetData>
    <row r="1" spans="1:9" ht="57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36" customHeight="1">
      <c r="A3" s="3" t="s">
        <v>1</v>
      </c>
      <c r="B3" s="3"/>
      <c r="C3" s="3"/>
      <c r="D3" s="3"/>
      <c r="E3" s="3"/>
      <c r="F3" s="3"/>
      <c r="G3" s="3"/>
      <c r="H3" s="3"/>
      <c r="I3" s="3"/>
    </row>
    <row r="5" spans="1:5" ht="17.25" customHeight="1">
      <c r="A5" s="4" t="s">
        <v>2</v>
      </c>
      <c r="B5" s="4"/>
      <c r="C5" s="4"/>
      <c r="D5" s="4"/>
      <c r="E5" s="4"/>
    </row>
    <row r="7" spans="1:9" ht="16.5" customHeight="1">
      <c r="A7" s="5" t="s">
        <v>3</v>
      </c>
      <c r="B7" s="5"/>
      <c r="C7" s="5"/>
      <c r="D7" s="5"/>
      <c r="E7" s="5"/>
      <c r="F7" s="5"/>
      <c r="G7" s="5"/>
      <c r="H7" s="5"/>
      <c r="I7" s="6"/>
    </row>
    <row r="8" spans="1:8" ht="15.75">
      <c r="A8" s="5" t="s">
        <v>4</v>
      </c>
      <c r="B8" s="5"/>
      <c r="C8" s="5"/>
      <c r="D8" s="5"/>
      <c r="E8" s="5"/>
      <c r="F8" s="5"/>
      <c r="G8" s="5"/>
      <c r="H8" s="5"/>
    </row>
    <row r="9" spans="1:8" ht="15.75">
      <c r="A9" s="7"/>
      <c r="B9" s="7"/>
      <c r="C9" s="7"/>
      <c r="D9" s="7"/>
      <c r="E9" s="7"/>
      <c r="F9" s="7"/>
      <c r="G9" s="7"/>
      <c r="H9" s="7"/>
    </row>
    <row r="10" spans="1:9" ht="15.75">
      <c r="A10" s="8" t="s">
        <v>5</v>
      </c>
      <c r="B10" s="8"/>
      <c r="C10" s="8"/>
      <c r="D10" s="8"/>
      <c r="E10" s="8"/>
      <c r="F10" s="8"/>
      <c r="G10" s="9" t="s">
        <v>6</v>
      </c>
      <c r="H10" s="9" t="s">
        <v>7</v>
      </c>
      <c r="I10" s="9" t="s">
        <v>8</v>
      </c>
    </row>
    <row r="11" spans="1:9" ht="31.5" customHeight="1">
      <c r="A11" s="8" t="s">
        <v>9</v>
      </c>
      <c r="B11" s="8"/>
      <c r="C11" s="8"/>
      <c r="D11" s="8"/>
      <c r="E11" s="8"/>
      <c r="F11" s="8"/>
      <c r="G11" s="10">
        <f>330527.04</f>
        <v>330527.04</v>
      </c>
      <c r="H11" s="10">
        <f>G11</f>
        <v>330527.04</v>
      </c>
      <c r="I11" s="11">
        <f aca="true" t="shared" si="0" ref="I11:I19">(G11/H11)*100</f>
        <v>100</v>
      </c>
    </row>
    <row r="12" spans="1:9" ht="18" customHeight="1">
      <c r="A12" s="12" t="s">
        <v>10</v>
      </c>
      <c r="B12" s="13"/>
      <c r="C12" s="13"/>
      <c r="D12" s="13"/>
      <c r="E12" s="13"/>
      <c r="F12" s="14"/>
      <c r="G12" s="10">
        <v>892136.45</v>
      </c>
      <c r="H12" s="10">
        <f>G12</f>
        <v>892136.45</v>
      </c>
      <c r="I12" s="11">
        <f t="shared" si="0"/>
        <v>100</v>
      </c>
    </row>
    <row r="13" spans="1:9" ht="15.75">
      <c r="A13" s="8" t="s">
        <v>11</v>
      </c>
      <c r="B13" s="8"/>
      <c r="C13" s="8"/>
      <c r="D13" s="8"/>
      <c r="E13" s="8"/>
      <c r="F13" s="8"/>
      <c r="G13" s="10">
        <v>448244.04</v>
      </c>
      <c r="H13" s="10">
        <f aca="true" t="shared" si="1" ref="H13:H18">G13</f>
        <v>448244.04</v>
      </c>
      <c r="I13" s="11">
        <f t="shared" si="0"/>
        <v>100</v>
      </c>
    </row>
    <row r="14" spans="1:9" ht="15.75">
      <c r="A14" s="8" t="s">
        <v>12</v>
      </c>
      <c r="B14" s="8"/>
      <c r="C14" s="8"/>
      <c r="D14" s="8"/>
      <c r="E14" s="8"/>
      <c r="F14" s="8"/>
      <c r="G14" s="10">
        <v>382677.09</v>
      </c>
      <c r="H14" s="10">
        <f t="shared" si="1"/>
        <v>382677.09</v>
      </c>
      <c r="I14" s="11">
        <f t="shared" si="0"/>
        <v>100</v>
      </c>
    </row>
    <row r="15" spans="1:9" ht="15.75">
      <c r="A15" s="8" t="s">
        <v>13</v>
      </c>
      <c r="B15" s="8"/>
      <c r="C15" s="8"/>
      <c r="D15" s="8"/>
      <c r="E15" s="8"/>
      <c r="F15" s="8"/>
      <c r="G15" s="10">
        <v>1339640.34</v>
      </c>
      <c r="H15" s="10">
        <f t="shared" si="1"/>
        <v>1339640.34</v>
      </c>
      <c r="I15" s="11">
        <f t="shared" si="0"/>
        <v>100</v>
      </c>
    </row>
    <row r="16" spans="1:9" ht="15.75">
      <c r="A16" s="8" t="s">
        <v>14</v>
      </c>
      <c r="B16" s="8"/>
      <c r="C16" s="8"/>
      <c r="D16" s="8"/>
      <c r="E16" s="8"/>
      <c r="F16" s="8"/>
      <c r="G16" s="10">
        <v>2189.56</v>
      </c>
      <c r="H16" s="10">
        <f>G16</f>
        <v>2189.56</v>
      </c>
      <c r="I16" s="11">
        <f t="shared" si="0"/>
        <v>100</v>
      </c>
    </row>
    <row r="17" spans="1:9" ht="15.75">
      <c r="A17" s="8" t="s">
        <v>15</v>
      </c>
      <c r="B17" s="8"/>
      <c r="C17" s="8"/>
      <c r="D17" s="8"/>
      <c r="E17" s="8"/>
      <c r="F17" s="8"/>
      <c r="G17" s="10">
        <v>181880.48</v>
      </c>
      <c r="H17" s="10">
        <f t="shared" si="1"/>
        <v>181880.48</v>
      </c>
      <c r="I17" s="11">
        <f t="shared" si="0"/>
        <v>100</v>
      </c>
    </row>
    <row r="18" spans="1:9" ht="15.75">
      <c r="A18" s="8" t="s">
        <v>16</v>
      </c>
      <c r="B18" s="8"/>
      <c r="C18" s="8"/>
      <c r="D18" s="8"/>
      <c r="E18" s="8"/>
      <c r="F18" s="8"/>
      <c r="G18" s="10">
        <v>7334160.5</v>
      </c>
      <c r="H18" s="10">
        <f t="shared" si="1"/>
        <v>7334160.5</v>
      </c>
      <c r="I18" s="11">
        <f t="shared" si="0"/>
        <v>100</v>
      </c>
    </row>
    <row r="19" spans="1:9" ht="15.75" customHeight="1">
      <c r="A19" s="8" t="s">
        <v>17</v>
      </c>
      <c r="B19" s="8"/>
      <c r="C19" s="8"/>
      <c r="D19" s="8"/>
      <c r="E19" s="8"/>
      <c r="F19" s="8"/>
      <c r="G19" s="10">
        <v>418651.91</v>
      </c>
      <c r="H19" s="10">
        <f>G19</f>
        <v>418651.91</v>
      </c>
      <c r="I19" s="11">
        <f t="shared" si="0"/>
        <v>100</v>
      </c>
    </row>
    <row r="20" spans="1:9" ht="15.75" customHeight="1">
      <c r="A20" s="12"/>
      <c r="B20" s="13"/>
      <c r="C20" s="13"/>
      <c r="D20" s="13"/>
      <c r="E20" s="13"/>
      <c r="F20" s="14"/>
      <c r="G20" s="10">
        <f>SUM(G11:G19)</f>
        <v>11330107.41</v>
      </c>
      <c r="H20" s="10">
        <f>SUM(H11:H19)</f>
        <v>11330107.41</v>
      </c>
      <c r="I20" s="11"/>
    </row>
    <row r="21" spans="1:8" ht="15.75">
      <c r="A21" s="7"/>
      <c r="B21" s="7"/>
      <c r="C21" s="7"/>
      <c r="D21" s="7"/>
      <c r="E21" s="7"/>
      <c r="F21" s="7"/>
      <c r="G21" s="7"/>
      <c r="H21" s="7"/>
    </row>
    <row r="22" spans="1:6" ht="15.75" customHeight="1">
      <c r="A22" s="15" t="s">
        <v>18</v>
      </c>
      <c r="B22" s="15"/>
      <c r="C22" s="15" t="s">
        <v>19</v>
      </c>
      <c r="D22" s="15"/>
      <c r="E22" s="15"/>
      <c r="F22" s="15"/>
    </row>
    <row r="23" spans="1:6" ht="22.5" customHeight="1">
      <c r="A23" s="15" t="s">
        <v>20</v>
      </c>
      <c r="B23" s="15"/>
      <c r="C23" s="15" t="s">
        <v>21</v>
      </c>
      <c r="D23" s="15"/>
      <c r="E23" s="15"/>
      <c r="F23" s="15"/>
    </row>
    <row r="24" spans="1:6" ht="18" customHeight="1">
      <c r="A24" s="15" t="s">
        <v>22</v>
      </c>
      <c r="B24" s="15"/>
      <c r="C24" s="15" t="s">
        <v>23</v>
      </c>
      <c r="D24" s="15"/>
      <c r="E24" s="15"/>
      <c r="F24" s="15"/>
    </row>
    <row r="25" spans="1:6" ht="19.5" customHeight="1">
      <c r="A25" s="15" t="s">
        <v>24</v>
      </c>
      <c r="B25" s="15"/>
      <c r="C25" s="15" t="s">
        <v>25</v>
      </c>
      <c r="D25" s="15"/>
      <c r="E25" s="15"/>
      <c r="F25" s="15"/>
    </row>
    <row r="26" spans="1:6" ht="16.5" customHeight="1">
      <c r="A26" s="16"/>
      <c r="B26" s="16"/>
      <c r="C26" s="16"/>
      <c r="D26" s="16"/>
      <c r="E26" s="16"/>
      <c r="F26" s="16"/>
    </row>
    <row r="27" spans="1:9" ht="14.25" customHeight="1">
      <c r="A27" s="5" t="s">
        <v>26</v>
      </c>
      <c r="B27" s="5"/>
      <c r="C27" s="5"/>
      <c r="D27" s="5"/>
      <c r="E27" s="5"/>
      <c r="F27" s="5"/>
      <c r="G27" s="5"/>
      <c r="H27" s="5"/>
      <c r="I27" s="5"/>
    </row>
    <row r="28" spans="1:6" ht="16.5" customHeight="1">
      <c r="A28" s="16"/>
      <c r="B28" s="16"/>
      <c r="C28" s="16"/>
      <c r="D28" s="16"/>
      <c r="E28" s="16"/>
      <c r="F28" s="16"/>
    </row>
    <row r="29" spans="1:6" ht="16.5" customHeight="1">
      <c r="A29" s="17" t="s">
        <v>27</v>
      </c>
      <c r="B29" s="17"/>
      <c r="C29" s="17"/>
      <c r="D29" s="17"/>
      <c r="E29" s="17"/>
      <c r="F29" s="17"/>
    </row>
    <row r="30" spans="1:6" ht="16.5" customHeight="1">
      <c r="A30" s="16"/>
      <c r="B30" s="16"/>
      <c r="C30" s="16"/>
      <c r="D30" s="16"/>
      <c r="E30" s="16"/>
      <c r="F30" s="16"/>
    </row>
    <row r="31" spans="1:9" ht="17.25" customHeight="1">
      <c r="A31" s="17" t="s">
        <v>28</v>
      </c>
      <c r="B31" s="17"/>
      <c r="C31" s="17"/>
      <c r="D31" s="17"/>
      <c r="E31" s="17"/>
      <c r="F31" s="17"/>
      <c r="G31" s="17"/>
      <c r="H31" s="17"/>
      <c r="I31" s="17"/>
    </row>
    <row r="32" spans="1:9" ht="17.25" customHeight="1">
      <c r="A32" s="17" t="s">
        <v>29</v>
      </c>
      <c r="B32" s="17"/>
      <c r="C32" s="17"/>
      <c r="D32" s="17"/>
      <c r="E32" s="17"/>
      <c r="F32" s="17"/>
      <c r="G32" s="17"/>
      <c r="H32" s="17"/>
      <c r="I32" s="17"/>
    </row>
    <row r="33" spans="1:6" ht="17.25" customHeight="1">
      <c r="A33" s="16"/>
      <c r="B33" s="16"/>
      <c r="C33" s="16"/>
      <c r="D33" s="16"/>
      <c r="E33" s="16"/>
      <c r="F33" s="16"/>
    </row>
    <row r="34" spans="1:8" ht="24.75" customHeight="1">
      <c r="A34" s="18" t="s">
        <v>30</v>
      </c>
      <c r="B34" s="18"/>
      <c r="C34" s="18"/>
      <c r="D34" s="18"/>
      <c r="E34" s="18"/>
      <c r="F34" s="19" t="s">
        <v>31</v>
      </c>
      <c r="G34" s="20" t="s">
        <v>32</v>
      </c>
      <c r="H34" s="21" t="s">
        <v>33</v>
      </c>
    </row>
    <row r="35" spans="1:8" ht="28.5" customHeight="1">
      <c r="A35" s="18" t="str">
        <f aca="true" t="shared" si="2" ref="A35:A43">A11</f>
        <v>тушение пожаров на землях, не входящих в лесной фонд, занятых древесно-кустарниковой растительностью</v>
      </c>
      <c r="B35" s="18"/>
      <c r="C35" s="18"/>
      <c r="D35" s="18"/>
      <c r="E35" s="18"/>
      <c r="F35" s="20">
        <f>G35</f>
        <v>406.61</v>
      </c>
      <c r="G35" s="20">
        <v>406.61</v>
      </c>
      <c r="H35" s="21">
        <f aca="true" t="shared" si="3" ref="H35:H42">(G35/F35)*100</f>
        <v>100</v>
      </c>
    </row>
    <row r="36" spans="1:8" ht="16.5" customHeight="1">
      <c r="A36" s="22" t="str">
        <f t="shared" si="2"/>
        <v>тушение лесных пожаров</v>
      </c>
      <c r="B36" s="23"/>
      <c r="C36" s="23"/>
      <c r="D36" s="23"/>
      <c r="E36" s="24"/>
      <c r="F36" s="20">
        <v>1474</v>
      </c>
      <c r="G36" s="20">
        <v>1474</v>
      </c>
      <c r="H36" s="21">
        <f t="shared" si="3"/>
        <v>100</v>
      </c>
    </row>
    <row r="37" spans="1:8" ht="15" customHeight="1">
      <c r="A37" s="18" t="str">
        <f t="shared" si="2"/>
        <v>устройство противопожарных минерализованных полос</v>
      </c>
      <c r="B37" s="18"/>
      <c r="C37" s="18"/>
      <c r="D37" s="18"/>
      <c r="E37" s="18"/>
      <c r="F37" s="20">
        <f>G37</f>
        <v>504</v>
      </c>
      <c r="G37" s="20">
        <v>504</v>
      </c>
      <c r="H37" s="21">
        <f t="shared" si="3"/>
        <v>100</v>
      </c>
    </row>
    <row r="38" spans="1:8" ht="15" customHeight="1">
      <c r="A38" s="18" t="str">
        <f t="shared" si="2"/>
        <v>прочистка противопожарных минерализованных полос и их обновление</v>
      </c>
      <c r="B38" s="18"/>
      <c r="C38" s="18"/>
      <c r="D38" s="18"/>
      <c r="E38" s="18"/>
      <c r="F38" s="20">
        <f>G38</f>
        <v>504</v>
      </c>
      <c r="G38" s="20">
        <v>504</v>
      </c>
      <c r="H38" s="21">
        <f t="shared" si="3"/>
        <v>100</v>
      </c>
    </row>
    <row r="39" spans="1:8" ht="15" customHeight="1">
      <c r="A39" s="18" t="str">
        <f t="shared" si="2"/>
        <v>подготовка техники к пожароопасному периоду</v>
      </c>
      <c r="B39" s="18"/>
      <c r="C39" s="18"/>
      <c r="D39" s="18"/>
      <c r="E39" s="18"/>
      <c r="F39" s="20">
        <f>G39</f>
        <v>94</v>
      </c>
      <c r="G39" s="20">
        <v>94</v>
      </c>
      <c r="H39" s="21">
        <f t="shared" si="3"/>
        <v>100</v>
      </c>
    </row>
    <row r="40" spans="1:8" ht="15" customHeight="1">
      <c r="A40" s="22" t="str">
        <f t="shared" si="2"/>
        <v>оплата услуг вертолёта</v>
      </c>
      <c r="B40" s="23"/>
      <c r="C40" s="23"/>
      <c r="D40" s="23"/>
      <c r="E40" s="24"/>
      <c r="F40" s="20">
        <v>1</v>
      </c>
      <c r="G40" s="20">
        <v>1</v>
      </c>
      <c r="H40" s="21">
        <f t="shared" si="3"/>
        <v>100</v>
      </c>
    </row>
    <row r="41" spans="1:8" ht="15" customHeight="1">
      <c r="A41" s="18" t="str">
        <f t="shared" si="2"/>
        <v>обеспечение функционирования  гидротехнических сооружений</v>
      </c>
      <c r="B41" s="18"/>
      <c r="C41" s="18"/>
      <c r="D41" s="18"/>
      <c r="E41" s="18"/>
      <c r="F41" s="20">
        <f>G41</f>
        <v>127</v>
      </c>
      <c r="G41" s="20">
        <v>127</v>
      </c>
      <c r="H41" s="21">
        <f t="shared" si="3"/>
        <v>100</v>
      </c>
    </row>
    <row r="42" spans="1:8" ht="15" customHeight="1">
      <c r="A42" s="18" t="str">
        <f t="shared" si="2"/>
        <v>обеспечение функционирования пожарно-химических станций</v>
      </c>
      <c r="B42" s="18"/>
      <c r="C42" s="18"/>
      <c r="D42" s="18"/>
      <c r="E42" s="18"/>
      <c r="F42" s="20">
        <f>G42</f>
        <v>169</v>
      </c>
      <c r="G42" s="20">
        <v>169</v>
      </c>
      <c r="H42" s="21">
        <f t="shared" si="3"/>
        <v>100</v>
      </c>
    </row>
    <row r="43" spans="1:8" ht="25.5" customHeight="1">
      <c r="A43" s="18" t="str">
        <f t="shared" si="2"/>
        <v>разработка и согласование технической документации для эксплуатации гидротехнического сооружения</v>
      </c>
      <c r="B43" s="18"/>
      <c r="C43" s="18"/>
      <c r="D43" s="18"/>
      <c r="E43" s="18"/>
      <c r="F43" s="20">
        <v>1</v>
      </c>
      <c r="G43" s="20">
        <v>1</v>
      </c>
      <c r="H43" s="21">
        <f>(G43/F43)*100</f>
        <v>100</v>
      </c>
    </row>
    <row r="44" spans="1:8" ht="16.5" customHeight="1">
      <c r="A44" s="25"/>
      <c r="B44" s="25"/>
      <c r="C44" s="25"/>
      <c r="D44" s="25"/>
      <c r="E44" s="25"/>
      <c r="F44" s="26"/>
      <c r="G44" s="27"/>
      <c r="H44" s="28"/>
    </row>
    <row r="45" spans="1:9" ht="17.25" customHeight="1">
      <c r="A45" s="3" t="s">
        <v>34</v>
      </c>
      <c r="B45" s="3"/>
      <c r="C45" s="3"/>
      <c r="D45" s="3"/>
      <c r="E45" s="3"/>
      <c r="F45" s="3"/>
      <c r="G45" s="3"/>
      <c r="H45" s="3"/>
      <c r="I45" s="3"/>
    </row>
    <row r="46" spans="1:8" ht="16.5" customHeight="1">
      <c r="A46" s="25"/>
      <c r="B46" s="25"/>
      <c r="C46" s="25"/>
      <c r="D46" s="25"/>
      <c r="E46" s="25"/>
      <c r="F46" s="26"/>
      <c r="G46" s="27"/>
      <c r="H46" s="28"/>
    </row>
    <row r="47" spans="1:8" ht="16.5" customHeight="1">
      <c r="A47" s="29" t="s">
        <v>35</v>
      </c>
      <c r="B47" s="29"/>
      <c r="C47" s="30" t="s">
        <v>36</v>
      </c>
      <c r="D47" s="31"/>
      <c r="E47" s="31"/>
      <c r="F47" s="32"/>
      <c r="G47" s="27"/>
      <c r="H47" s="28"/>
    </row>
    <row r="48" spans="1:8" ht="16.5" customHeight="1">
      <c r="A48" s="29" t="s">
        <v>37</v>
      </c>
      <c r="B48" s="29"/>
      <c r="C48" s="29" t="s">
        <v>38</v>
      </c>
      <c r="D48" s="29"/>
      <c r="E48" s="29"/>
      <c r="F48" s="29"/>
      <c r="G48" s="27"/>
      <c r="H48" s="28"/>
    </row>
    <row r="49" spans="1:8" ht="16.5" customHeight="1">
      <c r="A49" s="29" t="s">
        <v>39</v>
      </c>
      <c r="B49" s="29"/>
      <c r="C49" s="29" t="s">
        <v>40</v>
      </c>
      <c r="D49" s="29"/>
      <c r="E49" s="29"/>
      <c r="F49" s="29"/>
      <c r="G49" s="27"/>
      <c r="H49" s="28"/>
    </row>
    <row r="50" spans="1:8" ht="18.75" customHeight="1">
      <c r="A50" s="29" t="s">
        <v>41</v>
      </c>
      <c r="B50" s="29"/>
      <c r="C50" s="29" t="s">
        <v>42</v>
      </c>
      <c r="D50" s="29"/>
      <c r="E50" s="29"/>
      <c r="F50" s="29"/>
      <c r="G50" s="27"/>
      <c r="H50" s="28"/>
    </row>
    <row r="51" spans="1:8" ht="18.75" customHeight="1">
      <c r="A51" s="33"/>
      <c r="B51" s="33"/>
      <c r="C51" s="33"/>
      <c r="D51" s="33"/>
      <c r="E51" s="33"/>
      <c r="F51" s="33"/>
      <c r="G51" s="27"/>
      <c r="H51" s="28"/>
    </row>
    <row r="52" spans="1:9" ht="17.25" customHeight="1">
      <c r="A52" s="34" t="s">
        <v>43</v>
      </c>
      <c r="B52" s="34"/>
      <c r="C52" s="34"/>
      <c r="D52" s="34"/>
      <c r="E52" s="34"/>
      <c r="F52" s="34"/>
      <c r="G52" s="34"/>
      <c r="H52" s="34"/>
      <c r="I52" s="34"/>
    </row>
    <row r="53" spans="1:9" ht="18" customHeight="1">
      <c r="A53" s="35" t="s">
        <v>44</v>
      </c>
      <c r="B53" s="36"/>
      <c r="C53" s="36"/>
      <c r="D53" s="36"/>
      <c r="E53" s="36"/>
      <c r="F53" s="36"/>
      <c r="G53" s="36"/>
      <c r="H53" s="36"/>
      <c r="I53" s="36"/>
    </row>
    <row r="54" spans="1:9" ht="17.25" customHeight="1">
      <c r="A54" s="35" t="s">
        <v>45</v>
      </c>
      <c r="B54" s="37"/>
      <c r="C54" s="37"/>
      <c r="D54" s="37"/>
      <c r="E54" s="37"/>
      <c r="F54" s="37"/>
      <c r="G54" s="37"/>
      <c r="H54" s="37"/>
      <c r="I54" s="37"/>
    </row>
    <row r="55" spans="1:9" ht="17.25" customHeight="1">
      <c r="A55" s="17" t="s">
        <v>46</v>
      </c>
      <c r="B55" s="17"/>
      <c r="C55" s="17"/>
      <c r="D55" s="17"/>
      <c r="E55" s="17"/>
      <c r="F55" s="17"/>
      <c r="G55" s="17"/>
      <c r="H55" s="17"/>
      <c r="I55" s="17"/>
    </row>
    <row r="56" spans="1:9" ht="15.75" customHeight="1">
      <c r="A56" s="35" t="s">
        <v>47</v>
      </c>
      <c r="G56" s="37"/>
      <c r="H56" s="37"/>
      <c r="I56" s="37"/>
    </row>
    <row r="57" spans="7:9" ht="16.5" customHeight="1">
      <c r="G57" s="37"/>
      <c r="H57" s="37"/>
      <c r="I57" s="37"/>
    </row>
    <row r="58" spans="1:9" ht="17.25" customHeight="1">
      <c r="A58" s="38" t="s">
        <v>48</v>
      </c>
      <c r="B58" s="38"/>
      <c r="C58" s="38"/>
      <c r="D58" s="38"/>
      <c r="E58" s="38"/>
      <c r="F58" s="38"/>
      <c r="G58" s="38"/>
      <c r="H58" s="38"/>
      <c r="I58" s="37"/>
    </row>
    <row r="59" spans="1:9" ht="17.25" customHeight="1">
      <c r="A59" s="37"/>
      <c r="B59" s="37"/>
      <c r="C59" s="37"/>
      <c r="D59" s="37"/>
      <c r="E59" s="37"/>
      <c r="F59" s="37"/>
      <c r="G59" s="37"/>
      <c r="H59" s="37"/>
      <c r="I59" s="37"/>
    </row>
    <row r="60" spans="1:9" ht="17.25" customHeight="1">
      <c r="A60" s="29" t="s">
        <v>49</v>
      </c>
      <c r="B60" s="29"/>
      <c r="C60" s="29"/>
      <c r="D60" s="29" t="s">
        <v>50</v>
      </c>
      <c r="E60" s="29"/>
      <c r="F60" s="29"/>
      <c r="G60" s="29"/>
      <c r="H60" s="37"/>
      <c r="I60" s="37"/>
    </row>
    <row r="61" spans="1:9" ht="17.25" customHeight="1">
      <c r="A61" s="29" t="s">
        <v>51</v>
      </c>
      <c r="B61" s="29"/>
      <c r="C61" s="29"/>
      <c r="D61" s="29" t="s">
        <v>52</v>
      </c>
      <c r="E61" s="29"/>
      <c r="F61" s="29"/>
      <c r="G61" s="29"/>
      <c r="H61" s="37"/>
      <c r="I61" s="37"/>
    </row>
    <row r="62" spans="1:9" ht="27.75" customHeight="1">
      <c r="A62" s="29" t="s">
        <v>53</v>
      </c>
      <c r="B62" s="29"/>
      <c r="C62" s="29"/>
      <c r="D62" s="29" t="s">
        <v>54</v>
      </c>
      <c r="E62" s="29"/>
      <c r="F62" s="29"/>
      <c r="G62" s="29"/>
      <c r="H62" s="37"/>
      <c r="I62" s="37"/>
    </row>
    <row r="63" spans="1:9" ht="17.25" customHeight="1">
      <c r="A63" s="29" t="s">
        <v>55</v>
      </c>
      <c r="B63" s="29"/>
      <c r="C63" s="29"/>
      <c r="D63" s="29" t="s">
        <v>56</v>
      </c>
      <c r="E63" s="29"/>
      <c r="F63" s="29"/>
      <c r="G63" s="29"/>
      <c r="H63" s="37"/>
      <c r="I63" s="37"/>
    </row>
    <row r="64" spans="1:9" ht="17.25" customHeight="1">
      <c r="A64" s="37"/>
      <c r="B64" s="37"/>
      <c r="C64" s="37"/>
      <c r="D64" s="37"/>
      <c r="E64" s="37"/>
      <c r="F64" s="37"/>
      <c r="G64" s="37"/>
      <c r="H64" s="37"/>
      <c r="I64" s="37"/>
    </row>
    <row r="65" spans="1:9" ht="28.5" customHeight="1">
      <c r="A65" s="8" t="s">
        <v>5</v>
      </c>
      <c r="B65" s="8"/>
      <c r="C65" s="8"/>
      <c r="D65" s="8"/>
      <c r="E65" s="8"/>
      <c r="F65" s="8"/>
      <c r="G65" s="19" t="s">
        <v>57</v>
      </c>
      <c r="H65" s="37"/>
      <c r="I65" s="37"/>
    </row>
    <row r="66" spans="1:9" ht="33.75" customHeight="1">
      <c r="A66" s="39" t="str">
        <f>A11</f>
        <v>тушение пожаров на землях, не входящих в лесной фонд, занятых древесно-кустарниковой растительностью</v>
      </c>
      <c r="B66" s="40"/>
      <c r="C66" s="40"/>
      <c r="D66" s="40"/>
      <c r="E66" s="40"/>
      <c r="F66" s="41"/>
      <c r="G66" s="10">
        <f aca="true" t="shared" si="4" ref="G66:G72">(I11+H35)/2</f>
        <v>100</v>
      </c>
      <c r="H66" s="37"/>
      <c r="I66" s="37"/>
    </row>
    <row r="67" spans="1:9" ht="17.25" customHeight="1">
      <c r="A67" s="39" t="str">
        <f aca="true" t="shared" si="5" ref="A67:A74">A12</f>
        <v>тушение лесных пожаров</v>
      </c>
      <c r="B67" s="40"/>
      <c r="C67" s="40"/>
      <c r="D67" s="40"/>
      <c r="E67" s="40"/>
      <c r="F67" s="41"/>
      <c r="G67" s="10">
        <f t="shared" si="4"/>
        <v>100</v>
      </c>
      <c r="H67" s="37"/>
      <c r="I67" s="37"/>
    </row>
    <row r="68" spans="1:9" ht="19.5" customHeight="1">
      <c r="A68" s="39" t="str">
        <f t="shared" si="5"/>
        <v>устройство противопожарных минерализованных полос</v>
      </c>
      <c r="B68" s="40"/>
      <c r="C68" s="40"/>
      <c r="D68" s="40"/>
      <c r="E68" s="40"/>
      <c r="F68" s="41"/>
      <c r="G68" s="20">
        <f t="shared" si="4"/>
        <v>100</v>
      </c>
      <c r="H68" s="42"/>
      <c r="I68" s="42"/>
    </row>
    <row r="69" spans="1:9" ht="20.25" customHeight="1">
      <c r="A69" s="39" t="str">
        <f t="shared" si="5"/>
        <v>прочистка противопожарных минерализованных полос и их обновление</v>
      </c>
      <c r="B69" s="40"/>
      <c r="C69" s="40"/>
      <c r="D69" s="40"/>
      <c r="E69" s="40"/>
      <c r="F69" s="41"/>
      <c r="G69" s="20">
        <f t="shared" si="4"/>
        <v>100</v>
      </c>
      <c r="H69" s="42"/>
      <c r="I69" s="42"/>
    </row>
    <row r="70" spans="1:9" ht="20.25" customHeight="1">
      <c r="A70" s="39" t="str">
        <f t="shared" si="5"/>
        <v>подготовка техники к пожароопасному периоду</v>
      </c>
      <c r="B70" s="40"/>
      <c r="C70" s="40"/>
      <c r="D70" s="40"/>
      <c r="E70" s="40"/>
      <c r="F70" s="41"/>
      <c r="G70" s="20">
        <f t="shared" si="4"/>
        <v>100</v>
      </c>
      <c r="H70" s="42"/>
      <c r="I70" s="42"/>
    </row>
    <row r="71" spans="1:9" ht="20.25" customHeight="1">
      <c r="A71" s="39" t="str">
        <f t="shared" si="5"/>
        <v>оплата услуг вертолёта</v>
      </c>
      <c r="B71" s="40"/>
      <c r="C71" s="40"/>
      <c r="D71" s="40"/>
      <c r="E71" s="40"/>
      <c r="F71" s="41"/>
      <c r="G71" s="20">
        <f t="shared" si="4"/>
        <v>100</v>
      </c>
      <c r="H71" s="42"/>
      <c r="I71" s="42"/>
    </row>
    <row r="72" spans="1:9" ht="20.25" customHeight="1">
      <c r="A72" s="39" t="str">
        <f t="shared" si="5"/>
        <v>обеспечение функционирования  гидротехнических сооружений</v>
      </c>
      <c r="B72" s="40"/>
      <c r="C72" s="40"/>
      <c r="D72" s="40"/>
      <c r="E72" s="40"/>
      <c r="F72" s="41"/>
      <c r="G72" s="20">
        <f t="shared" si="4"/>
        <v>100</v>
      </c>
      <c r="H72" s="42"/>
      <c r="I72" s="42"/>
    </row>
    <row r="73" spans="1:9" ht="20.25" customHeight="1">
      <c r="A73" s="39" t="str">
        <f t="shared" si="5"/>
        <v>обеспечение функционирования пожарно-химических станций</v>
      </c>
      <c r="B73" s="40"/>
      <c r="C73" s="40"/>
      <c r="D73" s="40"/>
      <c r="E73" s="40"/>
      <c r="F73" s="41"/>
      <c r="G73" s="20">
        <f>(H42+I18)/2</f>
        <v>100</v>
      </c>
      <c r="H73" s="42"/>
      <c r="I73" s="42"/>
    </row>
    <row r="74" spans="1:9" ht="33.75" customHeight="1">
      <c r="A74" s="39" t="str">
        <f t="shared" si="5"/>
        <v>разработка и согласование технической документации для эксплуатации гидротехнического сооружения</v>
      </c>
      <c r="B74" s="40"/>
      <c r="C74" s="40"/>
      <c r="D74" s="40"/>
      <c r="E74" s="40"/>
      <c r="F74" s="41"/>
      <c r="G74" s="20">
        <f>(I19+H43)/2</f>
        <v>100</v>
      </c>
      <c r="H74" s="42"/>
      <c r="I74" s="42"/>
    </row>
    <row r="75" spans="1:9" ht="20.25" customHeight="1">
      <c r="A75" s="43"/>
      <c r="B75" s="43"/>
      <c r="C75" s="43"/>
      <c r="D75" s="43"/>
      <c r="E75" s="43"/>
      <c r="F75" s="43"/>
      <c r="G75" s="27"/>
      <c r="H75" s="42"/>
      <c r="I75" s="42"/>
    </row>
    <row r="76" spans="1:9" ht="45.75" customHeight="1">
      <c r="A76" s="1" t="s">
        <v>58</v>
      </c>
      <c r="B76" s="1"/>
      <c r="C76" s="1"/>
      <c r="D76" s="1"/>
      <c r="E76" s="1"/>
      <c r="F76" s="1"/>
      <c r="G76" s="1"/>
      <c r="H76" s="1"/>
      <c r="I76" s="1"/>
    </row>
    <row r="78" spans="1:9" ht="23.25" customHeight="1">
      <c r="A78" s="44" t="s">
        <v>59</v>
      </c>
      <c r="B78" s="45" t="s">
        <v>60</v>
      </c>
      <c r="C78" s="46"/>
      <c r="D78" s="46"/>
      <c r="E78" s="46"/>
      <c r="F78" s="46"/>
      <c r="G78" s="46"/>
      <c r="H78" s="47"/>
      <c r="I78" s="44" t="s">
        <v>57</v>
      </c>
    </row>
    <row r="79" spans="1:9" ht="62.25" customHeight="1">
      <c r="A79" s="44"/>
      <c r="B79" s="44" t="s">
        <v>61</v>
      </c>
      <c r="C79" s="44"/>
      <c r="D79" s="44"/>
      <c r="E79" s="44" t="s">
        <v>62</v>
      </c>
      <c r="F79" s="44"/>
      <c r="G79" s="44"/>
      <c r="H79" s="44"/>
      <c r="I79" s="44"/>
    </row>
    <row r="80" spans="1:9" ht="15">
      <c r="A80" s="44"/>
      <c r="B80" s="21" t="s">
        <v>63</v>
      </c>
      <c r="C80" s="21" t="s">
        <v>6</v>
      </c>
      <c r="D80" s="21" t="s">
        <v>8</v>
      </c>
      <c r="E80" s="21" t="s">
        <v>64</v>
      </c>
      <c r="F80" s="21" t="s">
        <v>65</v>
      </c>
      <c r="G80" s="21" t="s">
        <v>66</v>
      </c>
      <c r="H80" s="21" t="s">
        <v>33</v>
      </c>
      <c r="I80" s="44"/>
    </row>
    <row r="81" spans="1:9" ht="15">
      <c r="A81" s="48">
        <v>1</v>
      </c>
      <c r="B81" s="48">
        <v>2</v>
      </c>
      <c r="C81" s="48">
        <v>3</v>
      </c>
      <c r="D81" s="48">
        <v>4</v>
      </c>
      <c r="E81" s="48">
        <v>5</v>
      </c>
      <c r="F81" s="48">
        <v>6</v>
      </c>
      <c r="G81" s="48">
        <v>7</v>
      </c>
      <c r="H81" s="48">
        <v>8</v>
      </c>
      <c r="I81" s="48">
        <v>9</v>
      </c>
    </row>
    <row r="82" spans="1:9" ht="54" customHeight="1">
      <c r="A82" s="48">
        <v>1</v>
      </c>
      <c r="B82" s="10">
        <f>H11</f>
        <v>330527.04</v>
      </c>
      <c r="C82" s="10">
        <f aca="true" t="shared" si="6" ref="C82:C90">G11</f>
        <v>330527.04</v>
      </c>
      <c r="D82" s="21">
        <f aca="true" t="shared" si="7" ref="D82:D90">I11</f>
        <v>100</v>
      </c>
      <c r="E82" s="20" t="str">
        <f>A66</f>
        <v>тушение пожаров на землях, не входящих в лесной фонд, занятых древесно-кустарниковой растительностью</v>
      </c>
      <c r="F82" s="21">
        <f aca="true" t="shared" si="8" ref="F82:H90">F35</f>
        <v>406.61</v>
      </c>
      <c r="G82" s="21">
        <f t="shared" si="8"/>
        <v>406.61</v>
      </c>
      <c r="H82" s="21">
        <f t="shared" si="8"/>
        <v>100</v>
      </c>
      <c r="I82" s="21">
        <f aca="true" t="shared" si="9" ref="I82:I90">G66</f>
        <v>100</v>
      </c>
    </row>
    <row r="83" spans="1:9" ht="28.5" customHeight="1">
      <c r="A83" s="49">
        <v>2</v>
      </c>
      <c r="B83" s="50">
        <f>G12</f>
        <v>892136.45</v>
      </c>
      <c r="C83" s="50">
        <f t="shared" si="6"/>
        <v>892136.45</v>
      </c>
      <c r="D83" s="51">
        <f t="shared" si="7"/>
        <v>100</v>
      </c>
      <c r="E83" s="52" t="str">
        <f>A12</f>
        <v>тушение лесных пожаров</v>
      </c>
      <c r="F83" s="51">
        <f t="shared" si="8"/>
        <v>1474</v>
      </c>
      <c r="G83" s="51">
        <f t="shared" si="8"/>
        <v>1474</v>
      </c>
      <c r="H83" s="21">
        <f t="shared" si="8"/>
        <v>100</v>
      </c>
      <c r="I83" s="51">
        <f t="shared" si="9"/>
        <v>100</v>
      </c>
    </row>
    <row r="84" spans="1:9" ht="27.75" customHeight="1">
      <c r="A84" s="49">
        <v>3</v>
      </c>
      <c r="B84" s="50">
        <f>G13</f>
        <v>448244.04</v>
      </c>
      <c r="C84" s="50">
        <f t="shared" si="6"/>
        <v>448244.04</v>
      </c>
      <c r="D84" s="51">
        <f t="shared" si="7"/>
        <v>100</v>
      </c>
      <c r="E84" s="52" t="str">
        <f>A68</f>
        <v>устройство противопожарных минерализованных полос</v>
      </c>
      <c r="F84" s="51">
        <f t="shared" si="8"/>
        <v>504</v>
      </c>
      <c r="G84" s="51">
        <f t="shared" si="8"/>
        <v>504</v>
      </c>
      <c r="H84" s="51">
        <f t="shared" si="8"/>
        <v>100</v>
      </c>
      <c r="I84" s="51">
        <f t="shared" si="9"/>
        <v>100</v>
      </c>
    </row>
    <row r="85" spans="1:9" ht="36" customHeight="1">
      <c r="A85" s="49">
        <v>4</v>
      </c>
      <c r="B85" s="50">
        <f aca="true" t="shared" si="10" ref="B85:B90">H14</f>
        <v>382677.09</v>
      </c>
      <c r="C85" s="50">
        <f t="shared" si="6"/>
        <v>382677.09</v>
      </c>
      <c r="D85" s="51">
        <f t="shared" si="7"/>
        <v>100</v>
      </c>
      <c r="E85" s="52" t="str">
        <f aca="true" t="shared" si="11" ref="E85:E90">A38</f>
        <v>прочистка противопожарных минерализованных полос и их обновление</v>
      </c>
      <c r="F85" s="51">
        <f t="shared" si="8"/>
        <v>504</v>
      </c>
      <c r="G85" s="51">
        <f t="shared" si="8"/>
        <v>504</v>
      </c>
      <c r="H85" s="51">
        <f t="shared" si="8"/>
        <v>100</v>
      </c>
      <c r="I85" s="51">
        <f t="shared" si="9"/>
        <v>100</v>
      </c>
    </row>
    <row r="86" spans="1:9" ht="30" customHeight="1">
      <c r="A86" s="48">
        <v>5</v>
      </c>
      <c r="B86" s="10">
        <f t="shared" si="10"/>
        <v>1339640.34</v>
      </c>
      <c r="C86" s="10">
        <f t="shared" si="6"/>
        <v>1339640.34</v>
      </c>
      <c r="D86" s="21">
        <f t="shared" si="7"/>
        <v>100</v>
      </c>
      <c r="E86" s="20" t="str">
        <f t="shared" si="11"/>
        <v>подготовка техники к пожароопасному периоду</v>
      </c>
      <c r="F86" s="21">
        <f t="shared" si="8"/>
        <v>94</v>
      </c>
      <c r="G86" s="21">
        <f t="shared" si="8"/>
        <v>94</v>
      </c>
      <c r="H86" s="21">
        <f t="shared" si="8"/>
        <v>100</v>
      </c>
      <c r="I86" s="21">
        <f t="shared" si="9"/>
        <v>100</v>
      </c>
    </row>
    <row r="87" spans="1:9" ht="19.5" customHeight="1">
      <c r="A87" s="48">
        <v>6</v>
      </c>
      <c r="B87" s="10">
        <f t="shared" si="10"/>
        <v>2189.56</v>
      </c>
      <c r="C87" s="10">
        <f t="shared" si="6"/>
        <v>2189.56</v>
      </c>
      <c r="D87" s="21">
        <f t="shared" si="7"/>
        <v>100</v>
      </c>
      <c r="E87" s="20" t="str">
        <f t="shared" si="11"/>
        <v>оплата услуг вертолёта</v>
      </c>
      <c r="F87" s="21">
        <f t="shared" si="8"/>
        <v>1</v>
      </c>
      <c r="G87" s="21">
        <f t="shared" si="8"/>
        <v>1</v>
      </c>
      <c r="H87" s="21">
        <f t="shared" si="8"/>
        <v>100</v>
      </c>
      <c r="I87" s="21">
        <f t="shared" si="9"/>
        <v>100</v>
      </c>
    </row>
    <row r="88" spans="1:9" ht="42" customHeight="1">
      <c r="A88" s="48">
        <v>7</v>
      </c>
      <c r="B88" s="10">
        <f t="shared" si="10"/>
        <v>181880.48</v>
      </c>
      <c r="C88" s="10">
        <f t="shared" si="6"/>
        <v>181880.48</v>
      </c>
      <c r="D88" s="21">
        <f t="shared" si="7"/>
        <v>100</v>
      </c>
      <c r="E88" s="20" t="str">
        <f t="shared" si="11"/>
        <v>обеспечение функционирования  гидротехнических сооружений</v>
      </c>
      <c r="F88" s="21">
        <f t="shared" si="8"/>
        <v>127</v>
      </c>
      <c r="G88" s="21">
        <f t="shared" si="8"/>
        <v>127</v>
      </c>
      <c r="H88" s="21">
        <f t="shared" si="8"/>
        <v>100</v>
      </c>
      <c r="I88" s="21">
        <f t="shared" si="9"/>
        <v>100</v>
      </c>
    </row>
    <row r="89" spans="1:9" ht="40.5" customHeight="1">
      <c r="A89" s="48">
        <v>8</v>
      </c>
      <c r="B89" s="10">
        <f t="shared" si="10"/>
        <v>7334160.5</v>
      </c>
      <c r="C89" s="10">
        <f t="shared" si="6"/>
        <v>7334160.5</v>
      </c>
      <c r="D89" s="21">
        <f t="shared" si="7"/>
        <v>100</v>
      </c>
      <c r="E89" s="20" t="str">
        <f t="shared" si="11"/>
        <v>обеспечение функционирования пожарно-химических станций</v>
      </c>
      <c r="F89" s="21">
        <f t="shared" si="8"/>
        <v>169</v>
      </c>
      <c r="G89" s="21">
        <f t="shared" si="8"/>
        <v>169</v>
      </c>
      <c r="H89" s="21">
        <f t="shared" si="8"/>
        <v>100</v>
      </c>
      <c r="I89" s="21">
        <f t="shared" si="9"/>
        <v>100</v>
      </c>
    </row>
    <row r="90" spans="1:9" ht="45" customHeight="1">
      <c r="A90" s="48">
        <v>9</v>
      </c>
      <c r="B90" s="10">
        <f t="shared" si="10"/>
        <v>418651.91</v>
      </c>
      <c r="C90" s="10">
        <f t="shared" si="6"/>
        <v>418651.91</v>
      </c>
      <c r="D90" s="21">
        <f t="shared" si="7"/>
        <v>100</v>
      </c>
      <c r="E90" s="20" t="str">
        <f t="shared" si="11"/>
        <v>разработка и согласование технической документации для эксплуатации гидротехнического сооружения</v>
      </c>
      <c r="F90" s="21">
        <f t="shared" si="8"/>
        <v>1</v>
      </c>
      <c r="G90" s="21">
        <f t="shared" si="8"/>
        <v>1</v>
      </c>
      <c r="H90" s="21">
        <f t="shared" si="8"/>
        <v>100</v>
      </c>
      <c r="I90" s="21">
        <f t="shared" si="9"/>
        <v>100</v>
      </c>
    </row>
    <row r="91" spans="1:9" ht="18" customHeight="1">
      <c r="A91" s="21"/>
      <c r="B91" s="53">
        <f>B84+B82+B85+B86+B87+B88+B89+B90+B83</f>
        <v>11330107.41</v>
      </c>
      <c r="C91" s="53">
        <f>C84+C82+C85+C86+C87+C88+C89+C90+C83</f>
        <v>11330107.41</v>
      </c>
      <c r="D91" s="21"/>
      <c r="E91" s="21"/>
      <c r="F91" s="21"/>
      <c r="G91" s="21"/>
      <c r="H91" s="21"/>
      <c r="I91" s="21">
        <f>(I82+I84+I85+I86+I87+I88+I89+I90+I83)/9</f>
        <v>100</v>
      </c>
    </row>
    <row r="93" spans="1:9" ht="21" customHeight="1">
      <c r="A93" s="54" t="s">
        <v>67</v>
      </c>
      <c r="B93" s="54"/>
      <c r="C93" s="54"/>
      <c r="D93" s="54"/>
      <c r="E93" s="54"/>
      <c r="F93" s="54"/>
      <c r="G93" s="54"/>
      <c r="H93" s="54"/>
      <c r="I93" s="54"/>
    </row>
    <row r="95" spans="1:9" ht="15">
      <c r="A95" s="55"/>
      <c r="B95" s="55"/>
      <c r="C95" s="55"/>
      <c r="I95" s="56"/>
    </row>
  </sheetData>
  <sheetProtection/>
  <mergeCells count="76">
    <mergeCell ref="A93:I93"/>
    <mergeCell ref="A95:C95"/>
    <mergeCell ref="A76:I76"/>
    <mergeCell ref="A78:A80"/>
    <mergeCell ref="B78:H78"/>
    <mergeCell ref="I78:I80"/>
    <mergeCell ref="B79:D79"/>
    <mergeCell ref="E79:H79"/>
    <mergeCell ref="A69:F69"/>
    <mergeCell ref="A70:F70"/>
    <mergeCell ref="A71:F71"/>
    <mergeCell ref="A72:F72"/>
    <mergeCell ref="A73:F73"/>
    <mergeCell ref="A74:F74"/>
    <mergeCell ref="A63:C63"/>
    <mergeCell ref="D63:G63"/>
    <mergeCell ref="A65:F65"/>
    <mergeCell ref="A66:F66"/>
    <mergeCell ref="A67:F67"/>
    <mergeCell ref="A68:F68"/>
    <mergeCell ref="A58:H58"/>
    <mergeCell ref="A60:C60"/>
    <mergeCell ref="D60:G60"/>
    <mergeCell ref="A61:C61"/>
    <mergeCell ref="D61:G61"/>
    <mergeCell ref="A62:C62"/>
    <mergeCell ref="D62:G62"/>
    <mergeCell ref="A49:B49"/>
    <mergeCell ref="C49:F49"/>
    <mergeCell ref="A50:B50"/>
    <mergeCell ref="C50:F50"/>
    <mergeCell ref="A52:I52"/>
    <mergeCell ref="A55:I55"/>
    <mergeCell ref="A42:E42"/>
    <mergeCell ref="A43:E43"/>
    <mergeCell ref="A45:I45"/>
    <mergeCell ref="A47:B47"/>
    <mergeCell ref="C47:F47"/>
    <mergeCell ref="A48:B48"/>
    <mergeCell ref="C48:F48"/>
    <mergeCell ref="A36:E36"/>
    <mergeCell ref="A37:E37"/>
    <mergeCell ref="A38:E38"/>
    <mergeCell ref="A39:E39"/>
    <mergeCell ref="A40:E40"/>
    <mergeCell ref="A41:E41"/>
    <mergeCell ref="A27:I27"/>
    <mergeCell ref="A29:F29"/>
    <mergeCell ref="A31:I31"/>
    <mergeCell ref="A32:I32"/>
    <mergeCell ref="A34:E34"/>
    <mergeCell ref="A35:E35"/>
    <mergeCell ref="A23:B23"/>
    <mergeCell ref="C23:F23"/>
    <mergeCell ref="A24:B24"/>
    <mergeCell ref="C24:F24"/>
    <mergeCell ref="A25:B25"/>
    <mergeCell ref="C25:F25"/>
    <mergeCell ref="A17:F17"/>
    <mergeCell ref="A18:F18"/>
    <mergeCell ref="A19:F19"/>
    <mergeCell ref="A20:F20"/>
    <mergeCell ref="A22:B22"/>
    <mergeCell ref="C22:F22"/>
    <mergeCell ref="A11:F11"/>
    <mergeCell ref="A12:F12"/>
    <mergeCell ref="A13:F13"/>
    <mergeCell ref="A14:F14"/>
    <mergeCell ref="A15:F15"/>
    <mergeCell ref="A16:F16"/>
    <mergeCell ref="A1:I1"/>
    <mergeCell ref="A3:I3"/>
    <mergeCell ref="A5:E5"/>
    <mergeCell ref="A7:H7"/>
    <mergeCell ref="A8:H8"/>
    <mergeCell ref="A10:F10"/>
  </mergeCells>
  <printOptions horizontalCentered="1"/>
  <pageMargins left="0.31496062992125984" right="0.31496062992125984" top="0.15748031496062992" bottom="0.15748031496062992" header="0.31496062992125984" footer="0.31496062992125984"/>
  <pageSetup horizontalDpi="180" verticalDpi="18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AfanasevaTA</dc:creator>
  <cp:keywords/>
  <dc:description/>
  <cp:lastModifiedBy>AfanasevaTA</cp:lastModifiedBy>
  <dcterms:created xsi:type="dcterms:W3CDTF">2016-03-23T07:33:39Z</dcterms:created>
  <dcterms:modified xsi:type="dcterms:W3CDTF">2016-03-23T07:34:25Z</dcterms:modified>
  <cp:category/>
  <cp:version/>
  <cp:contentType/>
  <cp:contentStatus/>
</cp:coreProperties>
</file>